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F46"/>
  <c r="G16"/>
  <c r="H16"/>
  <c r="I16"/>
  <c r="J16"/>
  <c r="J46"/>
  <c r="D3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I45"/>
  <c r="I46"/>
  <c r="H45"/>
  <c r="H46"/>
  <c r="D9" i="22"/>
  <c r="G45" i="15"/>
  <c r="G46"/>
  <c r="F45"/>
  <c r="E45"/>
  <c r="L45"/>
  <c r="E46"/>
  <c r="D10" i="22"/>
  <c r="D8"/>
  <c r="D4"/>
  <c r="L4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<sst xmlns="http://schemas.openxmlformats.org/spreadsheetml/2006/main" count="290" uniqueCount="218">
  <si>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</si>
  <si>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</si>
  <si>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</si>
  <si>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</si>
  <si>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</si>
  <si>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</si>
  <si>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</si>
  <si>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</si>
  <si>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</si>
  <si>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</si>
  <si>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</si>
  <si>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</si>
  <si>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</si>
  <si>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</si>
  <si>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</si>
  <si>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</si>
  <si>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</si>
  <si>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</si>
  <si>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</si>
  <si>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</si>
  <si>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</si>
  <si>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</si>
  <si>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</si>
  <si>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</si>
  <si>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</si>
  <si>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</si>
  <si>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</si>
  <si>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</si>
  <si>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</si>
  <si>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</si>
  <si>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</si>
  <si>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</si>
  <si>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</si>
  <si>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</si>
  <si>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</si>
  <si>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</si>
  <si>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</si>
  <si>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</si>
  <si>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</si>
  <si>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</si>
  <si>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</si>
  <si>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</si>
  <si>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</si>
  <si>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</si>
  <si>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</si>
  <si>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</si>
  <si>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</si>
  <si>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</si>
  <si>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</si>
  <si>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</si>
  <si>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</si>
  <si>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</si>
  <si>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</si>
  <si>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</si>
  <si>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</si>
  <si>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</si>
  <si>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</si>
  <si>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</si>
  <si>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</si>
  <si>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</si>
  <si>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</si>
  <si>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</si>
  <si>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</si>
  <si>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</si>
  <si>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</si>
  <si>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</si>
  <si>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</si>
  <si>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</si>
  <si>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</si>
  <si>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</si>
  <si>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</si>
  <si>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</si>
  <si>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</si>
  <si>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</si>
  <si>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</si>
  <si>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</si>
  <si>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</si>
  <si>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</si>
  <si>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</si>
  <si>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</si>
  <si>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</si>
  <si>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</si>
  <si>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</si>
  <si>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</si>
  <si>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</si>
  <si>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</si>
  <si>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</si>
  <si>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</si>
  <si>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</si>
  <si>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</si>
  <si>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</si>
  <si>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</si>
  <si>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</si>
  <si>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</si>
  <si>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</si>
  <si>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</si>
  <si>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</si>
  <si>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</si>
  <si>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</si>
  <si>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</si>
  <si>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</si>
  <si>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</si>
  <si>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</si>
  <si>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</si>
  <si>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</si>
  <si>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</si>
  <si>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</si>
  <si>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</si>
  <si>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</si>
  <si>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</si>
  <si>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</si>
  <si>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</si>
  <si>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</si>
  <si>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</si>
  <si>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</si>
  <si>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</si>
  <si>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</si>
  <si>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</si>
  <si>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</si>
  <si>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</si>
  <si>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</si>
  <si>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</si>
  <si>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</si>
  <si>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</si>
  <si>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</si>
  <si>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</si>
  <si>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</si>
  <si>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</si>
  <si>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</si>
  <si>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</si>
  <si>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</si>
  <si>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</si>
  <si>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</si>
  <si>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</si>
  <si>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</si>
  <si>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</si>
  <si>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</si>
  <si>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</si>
  <si>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</si>
  <si>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</si>
  <si>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</si>
  <si>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</si>
  <si>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</si>
  <si>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</si>
  <si>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</si>
  <si>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</si>
  <si>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</si>
  <si>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</si>
  <si>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</si>
  <si>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</si>
  <si>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</si>
  <si>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</si>
  <si>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</si>
  <si>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</si>
  <si>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</si>
  <si>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</si>
  <si>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</si>
  <si>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</si>
  <si>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</si>
  <si>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</si>
  <si>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</si>
  <si>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</si>
  <si>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</si>
  <si>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</si>
  <si>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</si>
  <si>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</si>
  <si>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</si>
  <si>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</si>
  <si>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</si>
  <si>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</si>
  <si>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</si>
  <si>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</si>
  <si>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</si>
  <si>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</si>
  <si>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</si>
  <si>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</si>
  <si>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</si>
  <si>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</si>
  <si>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</si>
  <si>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</si>
  <si>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</si>
  <si>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</si>
  <si>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</si>
  <si>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</si>
  <si>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</si>
  <si>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</si>
  <si>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</si>
  <si>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</si>
  <si>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</si>
  <si>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</si>
  <si>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</si>
  <si>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</si>
  <si>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</si>
  <si>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</si>
  <si>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</si>
  <si>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</si>
  <si>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</si>
  <si>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</si>
  <si>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</si>
  <si>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</si>
  <si>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</si>
  <si>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</si>
  <si>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</si>
  <si>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</si>
  <si>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</si>
  <si>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</si>
  <si>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</si>
  <si>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</si>
  <si>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</si>
  <si>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</si>
  <si>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</si>
  <si>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</si>
  <si>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О.Л.Ткачук</t>
  </si>
  <si>
    <t>М.М. Холєвка</t>
  </si>
  <si>
    <t>(067)-73-77-165</t>
  </si>
  <si>
    <t>(04859) 2-12-74</t>
  </si>
  <si>
    <t>inbox@vmk.od.court.gov.ua</t>
  </si>
  <si>
    <t>5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</si>
</sst>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&amp;C&amp;L5B4DD685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75</v>
      </c>
      <c r="F6" s="105">
        <v>55</v>
      </c>
      <c r="G6" s="105"/>
      <c r="H6" s="105">
        <v>49</v>
      </c>
      <c r="I6" s="105" t="s">
        <v>206</v>
      </c>
      <c r="J6" s="105">
        <v>26</v>
      </c>
      <c r="K6" s="84">
        <v>4</v>
      </c>
      <c r="L6" s="91">
        <f t="shared" ref="L6:L46" si="0">E6-F6</f>
        <v>20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205</v>
      </c>
      <c r="F7" s="105">
        <v>205</v>
      </c>
      <c r="G7" s="105">
        <v>1</v>
      </c>
      <c r="H7" s="105">
        <v>202</v>
      </c>
      <c r="I7" s="105">
        <v>165</v>
      </c>
      <c r="J7" s="105">
        <v>3</v>
      </c>
      <c r="K7" s="84"/>
      <c r="L7" s="91">
        <f t="shared" si="0"/>
        <v>0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43</v>
      </c>
      <c r="F9" s="105">
        <v>37</v>
      </c>
      <c r="G9" s="105">
        <v>1</v>
      </c>
      <c r="H9" s="85">
        <v>41</v>
      </c>
      <c r="I9" s="105">
        <v>38</v>
      </c>
      <c r="J9" s="105">
        <v>2</v>
      </c>
      <c r="K9" s="84"/>
      <c r="L9" s="91">
        <f t="shared" si="0"/>
        <v>6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19</v>
      </c>
      <c r="F12" s="105">
        <v>19</v>
      </c>
      <c r="G12" s="105"/>
      <c r="H12" s="105">
        <v>18</v>
      </c>
      <c r="I12" s="105">
        <v>7</v>
      </c>
      <c r="J12" s="105">
        <v>1</v>
      </c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 t="shared" si="0"/>
        <v>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>
        <v>1</v>
      </c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344</v>
      </c>
      <c r="F16" s="86">
        <f t="shared" si="1"/>
        <v>317</v>
      </c>
      <c r="G16" s="86">
        <f t="shared" si="1"/>
        <v>2</v>
      </c>
      <c r="H16" s="86">
        <f t="shared" si="1"/>
        <v>311</v>
      </c>
      <c r="I16" s="86">
        <f t="shared" si="1"/>
        <v>210</v>
      </c>
      <c r="J16" s="86">
        <f t="shared" si="1"/>
        <v>33</v>
      </c>
      <c r="K16" s="86">
        <f t="shared" si="1"/>
        <v>4</v>
      </c>
      <c r="L16" s="91">
        <f t="shared" si="0"/>
        <v>27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</v>
      </c>
      <c r="F17" s="84">
        <v>3</v>
      </c>
      <c r="G17" s="84"/>
      <c r="H17" s="84">
        <v>3</v>
      </c>
      <c r="I17" s="84">
        <v>2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</v>
      </c>
      <c r="F18" s="84">
        <v>2</v>
      </c>
      <c r="G18" s="84"/>
      <c r="H18" s="84">
        <v>1</v>
      </c>
      <c r="I18" s="84">
        <v>1</v>
      </c>
      <c r="J18" s="84">
        <v>1</v>
      </c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2</v>
      </c>
      <c r="I25" s="94">
        <v>1</v>
      </c>
      <c r="J25" s="94">
        <v>1</v>
      </c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98</v>
      </c>
      <c r="F26" s="84">
        <v>96</v>
      </c>
      <c r="G26" s="84"/>
      <c r="H26" s="84">
        <v>92</v>
      </c>
      <c r="I26" s="84">
        <v>74</v>
      </c>
      <c r="J26" s="84">
        <v>6</v>
      </c>
      <c r="K26" s="84"/>
      <c r="L26" s="91">
        <f t="shared" si="0"/>
        <v>2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305</v>
      </c>
      <c r="F28" s="84">
        <v>294</v>
      </c>
      <c r="G28" s="84"/>
      <c r="H28" s="84">
        <v>277</v>
      </c>
      <c r="I28" s="84">
        <v>249</v>
      </c>
      <c r="J28" s="84">
        <v>28</v>
      </c>
      <c r="K28" s="84"/>
      <c r="L28" s="91">
        <f t="shared" si="0"/>
        <v>11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304</v>
      </c>
      <c r="F29" s="84">
        <v>253</v>
      </c>
      <c r="G29" s="84">
        <v>3</v>
      </c>
      <c r="H29" s="84">
        <v>231</v>
      </c>
      <c r="I29" s="84">
        <v>192</v>
      </c>
      <c r="J29" s="84">
        <v>73</v>
      </c>
      <c r="K29" s="84">
        <v>6</v>
      </c>
      <c r="L29" s="91">
        <f t="shared" si="0"/>
        <v>51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22</v>
      </c>
      <c r="F30" s="84">
        <v>19</v>
      </c>
      <c r="G30" s="84"/>
      <c r="H30" s="84">
        <v>22</v>
      </c>
      <c r="I30" s="84">
        <v>20</v>
      </c>
      <c r="J30" s="84"/>
      <c r="K30" s="84"/>
      <c r="L30" s="91">
        <f t="shared" si="0"/>
        <v>3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25</v>
      </c>
      <c r="F31" s="84">
        <v>20</v>
      </c>
      <c r="G31" s="84">
        <v>1</v>
      </c>
      <c r="H31" s="84">
        <v>24</v>
      </c>
      <c r="I31" s="84">
        <v>20</v>
      </c>
      <c r="J31" s="84">
        <v>1</v>
      </c>
      <c r="K31" s="84"/>
      <c r="L31" s="91">
        <f t="shared" si="0"/>
        <v>5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3</v>
      </c>
      <c r="F36" s="84">
        <v>2</v>
      </c>
      <c r="G36" s="84"/>
      <c r="H36" s="84">
        <v>3</v>
      </c>
      <c r="I36" s="84"/>
      <c r="J36" s="84"/>
      <c r="K36" s="84"/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24</v>
      </c>
      <c r="F37" s="84">
        <v>23</v>
      </c>
      <c r="G37" s="84"/>
      <c r="H37" s="84">
        <v>24</v>
      </c>
      <c r="I37" s="84">
        <v>20</v>
      </c>
      <c r="J37" s="84"/>
      <c r="K37" s="84"/>
      <c r="L37" s="91">
        <f t="shared" si="0"/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517</v>
      </c>
      <c r="F40" s="94">
        <v>454</v>
      </c>
      <c r="G40" s="94">
        <v>4</v>
      </c>
      <c r="H40" s="94">
        <v>409</v>
      </c>
      <c r="I40" s="94">
        <v>308</v>
      </c>
      <c r="J40" s="94">
        <v>108</v>
      </c>
      <c r="K40" s="94">
        <v>6</v>
      </c>
      <c r="L40" s="91">
        <f t="shared" si="0"/>
        <v>63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398</v>
      </c>
      <c r="F41" s="84">
        <v>390</v>
      </c>
      <c r="G41" s="84"/>
      <c r="H41" s="84">
        <v>386</v>
      </c>
      <c r="I41" s="84" t="s">
        <v>206</v>
      </c>
      <c r="J41" s="84">
        <v>12</v>
      </c>
      <c r="K41" s="84"/>
      <c r="L41" s="91">
        <f t="shared" si="0"/>
        <v>8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404</v>
      </c>
      <c r="F45" s="84">
        <f>F41+F43+F44</f>
        <v>396</v>
      </c>
      <c r="G45" s="84">
        <f>G41+G43+G44</f>
        <v>0</v>
      </c>
      <c r="H45" s="84">
        <f>H41+H43+H44</f>
        <v>392</v>
      </c>
      <c r="I45" s="84">
        <f>I43+I44</f>
        <v>5</v>
      </c>
      <c r="J45" s="84">
        <f>J41+J43+J44</f>
        <v>12</v>
      </c>
      <c r="K45" s="84">
        <f>K41+K43+K44</f>
        <v>0</v>
      </c>
      <c r="L45" s="91">
        <f t="shared" si="0"/>
        <v>8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1268</v>
      </c>
      <c r="F46" s="84">
        <f t="shared" si="2"/>
        <v>1170</v>
      </c>
      <c r="G46" s="84">
        <f t="shared" si="2"/>
        <v>6</v>
      </c>
      <c r="H46" s="84">
        <f t="shared" si="2"/>
        <v>1114</v>
      </c>
      <c r="I46" s="84">
        <f t="shared" si="2"/>
        <v>524</v>
      </c>
      <c r="J46" s="84">
        <f t="shared" si="2"/>
        <v>154</v>
      </c>
      <c r="K46" s="84">
        <f t="shared" si="2"/>
        <v>10</v>
      </c>
      <c r="L46" s="91">
        <f t="shared" si="0"/>
        <v>98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&amp;R2&amp;C&amp;R2&amp;L5B4DD685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8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7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19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5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3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3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76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137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2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47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37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2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35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&amp;R3&amp;C&amp;R3&amp;L5B4DD685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49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32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2</v>
      </c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3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1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8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221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3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109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133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132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232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285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10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10549927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1690922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33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968</v>
      </c>
      <c r="F57" s="115">
        <f>F58+F61+F62+F63</f>
        <v>133</v>
      </c>
      <c r="G57" s="115">
        <f>G58+G61+G62+G63</f>
        <v>9</v>
      </c>
      <c r="H57" s="115">
        <f>H58+H61+H62+H63</f>
        <v>4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284</v>
      </c>
      <c r="F58" s="94">
        <v>21</v>
      </c>
      <c r="G58" s="94">
        <v>5</v>
      </c>
      <c r="H58" s="94">
        <v>1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26</v>
      </c>
      <c r="F59" s="86">
        <v>18</v>
      </c>
      <c r="G59" s="86">
        <v>5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201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</v>
      </c>
      <c r="F61" s="84">
        <v>1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301</v>
      </c>
      <c r="F62" s="84">
        <v>101</v>
      </c>
      <c r="G62" s="84">
        <v>4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382</v>
      </c>
      <c r="F63" s="84">
        <v>10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573</v>
      </c>
      <c r="G67" s="108">
        <v>4298770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164</v>
      </c>
      <c r="G68" s="88">
        <v>3725902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409</v>
      </c>
      <c r="G69" s="88">
        <v>572868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244</v>
      </c>
      <c r="G70" s="108">
        <v>122227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&amp;R4&amp;C&amp;R4&amp;L5B4DD685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6.4935064935064934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12.121212121212121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5.5555555555555554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95.213675213675216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557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634</v>
      </c>
    </row>
    <row r="11" spans="1:4" ht="16.5" customHeight="1">
      <c r="A11" s="217" t="s">
        <v>62</v>
      </c>
      <c r="B11" s="219"/>
      <c r="C11" s="10">
        <v>9</v>
      </c>
      <c r="D11" s="84">
        <v>42</v>
      </c>
    </row>
    <row r="12" spans="1:4" ht="16.5" customHeight="1">
      <c r="A12" s="237" t="s">
        <v>103</v>
      </c>
      <c r="B12" s="237"/>
      <c r="C12" s="10">
        <v>10</v>
      </c>
      <c r="D12" s="84">
        <v>30</v>
      </c>
    </row>
    <row r="13" spans="1:4" ht="16.5" customHeight="1">
      <c r="A13" s="241" t="s">
        <v>204</v>
      </c>
      <c r="B13" s="243"/>
      <c r="C13" s="10">
        <v>11</v>
      </c>
      <c r="D13" s="94">
        <v>132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61</v>
      </c>
    </row>
    <row r="16" spans="1:4" ht="16.5" customHeight="1">
      <c r="A16" s="237" t="s">
        <v>104</v>
      </c>
      <c r="B16" s="237"/>
      <c r="C16" s="10">
        <v>14</v>
      </c>
      <c r="D16" s="84">
        <v>75</v>
      </c>
    </row>
    <row r="17" spans="1:7" ht="16.5" customHeight="1">
      <c r="A17" s="237" t="s">
        <v>108</v>
      </c>
      <c r="B17" s="237"/>
      <c r="C17" s="10">
        <v>15</v>
      </c>
      <c r="D17" s="84">
        <v>18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&amp;R5&amp;C&amp;R5&amp;L5B4DD685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2021-01-26T07:59:50Z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5B4DD685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