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<sst xmlns="http://schemas.openxmlformats.org/spreadsheetml/2006/main" count="269" uniqueCount="200">
  <si>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</si>
  <si>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</si>
  <si>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</si>
  <si>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</si>
  <si>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</si>
  <si>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</si>
  <si>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</si>
  <si>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</si>
  <si>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</si>
  <si>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</si>
  <si>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</si>
  <si>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</si>
  <si>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</si>
  <si>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</si>
  <si>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</si>
  <si>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</si>
  <si>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</si>
  <si>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</si>
  <si>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</si>
  <si>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</si>
  <si>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</si>
  <si>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</si>
  <si>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</si>
  <si>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</si>
  <si>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</si>
  <si>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</si>
  <si>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</si>
  <si>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</si>
  <si>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</si>
  <si>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</si>
  <si>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</si>
  <si>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</si>
  <si>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</si>
  <si>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</si>
  <si>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</si>
  <si>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</si>
  <si>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</si>
  <si>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</si>
  <si>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</si>
  <si>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</si>
  <si>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</si>
  <si>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</si>
  <si>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</si>
  <si>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</si>
  <si>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</si>
  <si>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</si>
  <si>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</si>
  <si>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</si>
  <si>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</si>
  <si>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</si>
  <si>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</si>
  <si>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</si>
  <si>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</si>
  <si>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</si>
  <si>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</si>
  <si>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</si>
  <si>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</si>
  <si>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</si>
  <si>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</si>
  <si>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</si>
  <si>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</si>
  <si>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</si>
  <si>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</si>
  <si>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</si>
  <si>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</si>
  <si>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</si>
  <si>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</si>
  <si>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</si>
  <si>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</si>
  <si>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</si>
  <si>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</si>
  <si>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</si>
  <si>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</si>
  <si>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</si>
  <si>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</si>
  <si>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</si>
  <si>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</si>
  <si>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</si>
  <si>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</si>
  <si>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</si>
  <si>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</si>
  <si>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</si>
  <si>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</si>
  <si>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</si>
  <si>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</si>
  <si>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</si>
  <si>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</si>
  <si>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</si>
  <si>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</si>
  <si>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</si>
  <si>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</si>
  <si>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</si>
  <si>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</si>
  <si>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</si>
  <si>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</si>
  <si>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</si>
  <si>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</si>
  <si>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</si>
  <si>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</si>
  <si>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</si>
  <si>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</si>
  <si>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</si>
  <si>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</si>
  <si>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</si>
  <si>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</si>
  <si>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</si>
  <si>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</si>
  <si>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</si>
  <si>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</si>
  <si>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</si>
  <si>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</si>
  <si>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</si>
  <si>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</si>
  <si>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</si>
  <si>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</si>
  <si>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</si>
  <si>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</si>
  <si>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</si>
  <si>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</si>
  <si>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</si>
  <si>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</si>
  <si>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</si>
  <si>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</si>
  <si>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</si>
  <si>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</si>
  <si>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</si>
  <si>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</si>
  <si>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</si>
  <si>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</si>
  <si>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</si>
  <si>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</si>
  <si>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</si>
  <si>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</si>
  <si>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</si>
  <si>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</si>
  <si>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</si>
  <si>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</si>
  <si>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</si>
  <si>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</si>
  <si>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</si>
  <si>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</si>
  <si>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</si>
  <si>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</si>
  <si>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</si>
  <si>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</si>
  <si>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</si>
  <si>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</si>
  <si>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</si>
  <si>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</si>
  <si>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</si>
  <si>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</si>
  <si>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</si>
  <si>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</si>
  <si>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</si>
  <si>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</si>
  <si>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</si>
  <si>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</si>
  <si>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</si>
  <si>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</si>
  <si>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</si>
  <si>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</si>
  <si>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</si>
  <si>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</si>
  <si>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</si>
  <si>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</si>
  <si>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</si>
  <si>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</si>
  <si>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</si>
  <si>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</si>
  <si>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</si>
  <si>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</si>
  <si>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</si>
  <si>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</si>
  <si>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</si>
  <si>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</si>
  <si>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</si>
  <si>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</si>
  <si>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</si>
  <si>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</si>
  <si>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</si>
  <si>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</si>
  <si>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</si>
  <si>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</si>
  <si>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</si>
  <si>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</si>
  <si>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</si>
  <si>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</si>
  <si>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</si>
  <si>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</si>
  <si>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</si>
  <si>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перший квартал 2019 року</t>
  </si>
  <si>
    <t>Великомихайлівський районний суд Одеської області</t>
  </si>
  <si>
    <t>67100.смт. Великомихайлівка.вул. Пушкіна 2б</t>
  </si>
  <si>
    <t>Доручення судів України / іноземних судів</t>
  </si>
  <si>
    <t xml:space="preserve">Розглянуто справ судом присяжних </t>
  </si>
  <si>
    <t>Чернецька Н.С.</t>
  </si>
  <si>
    <t>М.М. Холєвка</t>
  </si>
  <si>
    <t>(04859) 2-12-74</t>
  </si>
  <si>
    <t>inbox@vmk.od.court.gov.ua</t>
  </si>
  <si>
    <t>4 квітня 2019 року</t>
  </si>
</sst>
</file>

<file path=xl/styles.xml><?xml version="1.0" encoding="utf-8"?>
<styleSheet xmlns="http://schemas.openxmlformats.org/spreadsheetml/2006/main">
  <numFmts count="5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&amp;L777E6EF6&amp;C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50</v>
      </c>
      <c r="F6" s="90">
        <v>23</v>
      </c>
      <c r="G6" s="90">
        <v>4</v>
      </c>
      <c r="H6" s="90">
        <v>20</v>
      </c>
      <c r="I6" s="90" t="s">
        <v>180</v>
      </c>
      <c r="J6" s="90">
        <v>30</v>
      </c>
      <c r="K6" s="91">
        <v>2</v>
      </c>
      <c r="L6" s="101">
        <f>E6-F6</f>
        <v>27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53</v>
      </c>
      <c r="F7" s="90">
        <v>53</v>
      </c>
      <c r="G7" s="90">
        <v>1</v>
      </c>
      <c r="H7" s="90">
        <v>47</v>
      </c>
      <c r="I7" s="90">
        <v>40</v>
      </c>
      <c r="J7" s="90">
        <v>6</v>
      </c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11</v>
      </c>
      <c r="F9" s="90">
        <v>8</v>
      </c>
      <c r="G9" s="90"/>
      <c r="H9" s="90">
        <v>8</v>
      </c>
      <c r="I9" s="90">
        <v>7</v>
      </c>
      <c r="J9" s="90">
        <v>3</v>
      </c>
      <c r="K9" s="91"/>
      <c r="L9" s="101">
        <f>E9-F9</f>
        <v>3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/>
      <c r="L12" s="101">
        <f>E12-F12</f>
        <v>1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115</v>
      </c>
      <c r="F14" s="105">
        <f>SUM(F6:F13)</f>
        <v>84</v>
      </c>
      <c r="G14" s="105">
        <f>SUM(G6:G13)</f>
        <v>5</v>
      </c>
      <c r="H14" s="105">
        <f>SUM(H6:H13)</f>
        <v>75</v>
      </c>
      <c r="I14" s="105">
        <f>SUM(I6:I13)</f>
        <v>47</v>
      </c>
      <c r="J14" s="105">
        <f>SUM(J6:J13)</f>
        <v>40</v>
      </c>
      <c r="K14" s="105">
        <f>SUM(K6:K13)</f>
        <v>2</v>
      </c>
      <c r="L14" s="101">
        <f>E14-F14</f>
        <v>31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4</v>
      </c>
      <c r="F15" s="92">
        <v>4</v>
      </c>
      <c r="G15" s="92"/>
      <c r="H15" s="92">
        <v>3</v>
      </c>
      <c r="I15" s="92">
        <v>3</v>
      </c>
      <c r="J15" s="92">
        <v>1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3</v>
      </c>
      <c r="F16" s="92">
        <v>3</v>
      </c>
      <c r="G16" s="92"/>
      <c r="H16" s="92">
        <v>2</v>
      </c>
      <c r="I16" s="92">
        <v>2</v>
      </c>
      <c r="J16" s="92">
        <v>1</v>
      </c>
      <c r="K16" s="91"/>
      <c r="L16" s="101">
        <f>E16-F16</f>
        <v>0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1</v>
      </c>
      <c r="F18" s="91">
        <v>1</v>
      </c>
      <c r="G18" s="91"/>
      <c r="H18" s="91">
        <v>1</v>
      </c>
      <c r="I18" s="91">
        <v>1</v>
      </c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5</v>
      </c>
      <c r="F22" s="91">
        <v>5</v>
      </c>
      <c r="G22" s="91"/>
      <c r="H22" s="91">
        <v>3</v>
      </c>
      <c r="I22" s="91">
        <v>3</v>
      </c>
      <c r="J22" s="91">
        <v>2</v>
      </c>
      <c r="K22" s="91"/>
      <c r="L22" s="101">
        <f>E22-F22</f>
        <v>0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</v>
      </c>
      <c r="F23" s="91"/>
      <c r="G23" s="91"/>
      <c r="H23" s="91">
        <v>1</v>
      </c>
      <c r="I23" s="91">
        <v>1</v>
      </c>
      <c r="J23" s="91"/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97</v>
      </c>
      <c r="F25" s="91">
        <v>70</v>
      </c>
      <c r="G25" s="91">
        <v>2</v>
      </c>
      <c r="H25" s="91">
        <v>71</v>
      </c>
      <c r="I25" s="91">
        <v>61</v>
      </c>
      <c r="J25" s="91">
        <v>26</v>
      </c>
      <c r="K25" s="91"/>
      <c r="L25" s="101">
        <f>E25-F25</f>
        <v>27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175</v>
      </c>
      <c r="F26" s="91">
        <v>61</v>
      </c>
      <c r="G26" s="91">
        <v>3</v>
      </c>
      <c r="H26" s="91">
        <v>95</v>
      </c>
      <c r="I26" s="91">
        <v>75</v>
      </c>
      <c r="J26" s="91">
        <v>80</v>
      </c>
      <c r="K26" s="91">
        <v>1</v>
      </c>
      <c r="L26" s="101">
        <f>E26-F26</f>
        <v>114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7</v>
      </c>
      <c r="F27" s="91">
        <v>6</v>
      </c>
      <c r="G27" s="91"/>
      <c r="H27" s="91">
        <v>7</v>
      </c>
      <c r="I27" s="91">
        <v>4</v>
      </c>
      <c r="J27" s="91"/>
      <c r="K27" s="91"/>
      <c r="L27" s="101">
        <f>E27-F27</f>
        <v>1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8</v>
      </c>
      <c r="F28" s="91">
        <v>4</v>
      </c>
      <c r="G28" s="91"/>
      <c r="H28" s="91">
        <v>4</v>
      </c>
      <c r="I28" s="91">
        <v>4</v>
      </c>
      <c r="J28" s="91">
        <v>4</v>
      </c>
      <c r="K28" s="91"/>
      <c r="L28" s="101">
        <f>E28-F28</f>
        <v>4</v>
      </c>
    </row>
    <row r="29" spans="1:12" ht="15.75" customHeight="1">
      <c r="A29" s="165"/>
      <c r="B29" s="152" t="s">
        <v>34</v>
      </c>
      <c r="C29" s="153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3</v>
      </c>
      <c r="F33" s="91">
        <v>3</v>
      </c>
      <c r="G33" s="91"/>
      <c r="H33" s="91">
        <v>1</v>
      </c>
      <c r="I33" s="91">
        <v>1</v>
      </c>
      <c r="J33" s="91">
        <v>2</v>
      </c>
      <c r="K33" s="91"/>
      <c r="L33" s="101">
        <f>E33-F33</f>
        <v>0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3</v>
      </c>
      <c r="F35" s="91">
        <v>2</v>
      </c>
      <c r="G35" s="91"/>
      <c r="H35" s="91">
        <v>2</v>
      </c>
      <c r="I35" s="91">
        <v>1</v>
      </c>
      <c r="J35" s="91">
        <v>1</v>
      </c>
      <c r="K35" s="91"/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229</v>
      </c>
      <c r="F37" s="91">
        <v>101</v>
      </c>
      <c r="G37" s="91">
        <v>3</v>
      </c>
      <c r="H37" s="91">
        <v>116</v>
      </c>
      <c r="I37" s="91">
        <v>82</v>
      </c>
      <c r="J37" s="91">
        <v>113</v>
      </c>
      <c r="K37" s="91">
        <v>1</v>
      </c>
      <c r="L37" s="101">
        <f>E37-F37</f>
        <v>128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196</v>
      </c>
      <c r="F38" s="91">
        <v>190</v>
      </c>
      <c r="G38" s="91"/>
      <c r="H38" s="91">
        <v>166</v>
      </c>
      <c r="I38" s="91" t="s">
        <v>180</v>
      </c>
      <c r="J38" s="91">
        <v>30</v>
      </c>
      <c r="K38" s="91"/>
      <c r="L38" s="101">
        <f>E38-F38</f>
        <v>6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7</v>
      </c>
      <c r="F39" s="91">
        <v>7</v>
      </c>
      <c r="G39" s="91"/>
      <c r="H39" s="91">
        <v>1</v>
      </c>
      <c r="I39" s="91" t="s">
        <v>180</v>
      </c>
      <c r="J39" s="91">
        <v>6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</v>
      </c>
      <c r="F40" s="91">
        <v>1</v>
      </c>
      <c r="G40" s="91"/>
      <c r="H40" s="91">
        <v>1</v>
      </c>
      <c r="I40" s="91">
        <v>1</v>
      </c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197</v>
      </c>
      <c r="F41" s="91">
        <f aca="true" t="shared" si="0" ref="F41:K41">F38+F40</f>
        <v>191</v>
      </c>
      <c r="G41" s="91">
        <f t="shared" si="0"/>
        <v>0</v>
      </c>
      <c r="H41" s="91">
        <f t="shared" si="0"/>
        <v>167</v>
      </c>
      <c r="I41" s="91">
        <f>I40</f>
        <v>1</v>
      </c>
      <c r="J41" s="91">
        <f t="shared" si="0"/>
        <v>30</v>
      </c>
      <c r="K41" s="91">
        <f t="shared" si="0"/>
        <v>0</v>
      </c>
      <c r="L41" s="101">
        <f>E41-F41</f>
        <v>6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546</v>
      </c>
      <c r="F42" s="91">
        <f aca="true" t="shared" si="1" ref="F42:K42">F14+F22+F37+F41</f>
        <v>381</v>
      </c>
      <c r="G42" s="91">
        <f t="shared" si="1"/>
        <v>8</v>
      </c>
      <c r="H42" s="91">
        <f t="shared" si="1"/>
        <v>361</v>
      </c>
      <c r="I42" s="91">
        <f t="shared" si="1"/>
        <v>133</v>
      </c>
      <c r="J42" s="91">
        <f t="shared" si="1"/>
        <v>185</v>
      </c>
      <c r="K42" s="91">
        <f t="shared" si="1"/>
        <v>3</v>
      </c>
      <c r="L42" s="101">
        <f>E42-F42</f>
        <v>165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&amp;L777E6EF6&amp;CФорма № 1-мзс, Підрозділ: Великомихайлівський районний суд Одеської області, 
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2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2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29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4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2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26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1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7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23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47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21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21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5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1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&amp;L777E6EF6&amp;CФорма № 1-мзс, Підрозділ: Великомихайлівський районний суд Одеської області, 
Початок періоду: 01.01.2019, Кінець періоду: 31.03.2019&amp;R&amp;P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20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14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5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>
        <v>1</v>
      </c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4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/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1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33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7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4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1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5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/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45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136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93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>
        <v>9</v>
      </c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5103581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1170127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/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18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3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128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1061307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31217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68</v>
      </c>
      <c r="F58" s="96">
        <v>7</v>
      </c>
      <c r="G58" s="96"/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3</v>
      </c>
      <c r="F59" s="96"/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56</v>
      </c>
      <c r="F60" s="96">
        <v>60</v>
      </c>
      <c r="G60" s="96"/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167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&amp;L777E6EF6&amp;CФорма № 1-мзс, Підрозділ: Великомихайлівський районний суд Одеської області, 
Початок періоду: 01.01.2019, Кінець періоду: 31.03.2019&amp;R&amp;P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0.016216216216216217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0.05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0.008849557522123894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0.94750656167979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180.5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273</v>
      </c>
    </row>
    <row r="11" spans="1:4" ht="16.5" customHeight="1">
      <c r="A11" s="191" t="s">
        <v>65</v>
      </c>
      <c r="B11" s="193"/>
      <c r="C11" s="14">
        <v>9</v>
      </c>
      <c r="D11" s="94">
        <v>38</v>
      </c>
    </row>
    <row r="12" spans="1:4" ht="16.5" customHeight="1">
      <c r="A12" s="295" t="s">
        <v>110</v>
      </c>
      <c r="B12" s="295"/>
      <c r="C12" s="14">
        <v>10</v>
      </c>
      <c r="D12" s="94">
        <v>24</v>
      </c>
    </row>
    <row r="13" spans="1:4" ht="16.5" customHeight="1">
      <c r="A13" s="295" t="s">
        <v>31</v>
      </c>
      <c r="B13" s="295"/>
      <c r="C13" s="14">
        <v>11</v>
      </c>
      <c r="D13" s="94">
        <v>19</v>
      </c>
    </row>
    <row r="14" spans="1:4" ht="16.5" customHeight="1">
      <c r="A14" s="295" t="s">
        <v>111</v>
      </c>
      <c r="B14" s="295"/>
      <c r="C14" s="14">
        <v>12</v>
      </c>
      <c r="D14" s="94">
        <v>93</v>
      </c>
    </row>
    <row r="15" spans="1:4" ht="16.5" customHeight="1">
      <c r="A15" s="295" t="s">
        <v>115</v>
      </c>
      <c r="B15" s="295"/>
      <c r="C15" s="14">
        <v>13</v>
      </c>
      <c r="D15" s="94">
        <v>6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197</v>
      </c>
      <c r="D24" s="298"/>
    </row>
    <row r="25" spans="1:4" ht="12.75">
      <c r="A25" s="68" t="s">
        <v>108</v>
      </c>
      <c r="B25" s="89"/>
      <c r="C25" s="298" t="s">
        <v>198</v>
      </c>
      <c r="D25" s="298"/>
    </row>
    <row r="26" ht="15.75" customHeight="1"/>
    <row r="27" spans="3:4" ht="12.75" customHeight="1">
      <c r="C27" s="294" t="s">
        <v>199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&amp;L777E6EF6&amp;CФорма № 1-мзс, Підрозділ: Великомихайлівський районний суд Одеської області, 
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2019-04-25T12:04:10Z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1-мзс_00498_1.2019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777E6EF6</vt:lpwstr>
  </property>
  <property fmtid="{D5CDD505-2E9C-101B-9397-08002B2CF9AE}" pid="9" name="Підрозділ">
    <vt:lpwstr>Великомихайлівський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735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3.23.0.1578</vt:lpwstr>
  </property>
</Properties>
</file>