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<sst xmlns="http://schemas.openxmlformats.org/spreadsheetml/2006/main" count="280" uniqueCount="211">
  <si>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</si>
  <si>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</si>
  <si>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</si>
  <si>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</si>
  <si>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</si>
  <si>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</si>
  <si>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</si>
  <si>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</si>
  <si>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</si>
  <si>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</si>
  <si>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</si>
  <si>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</si>
  <si>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</si>
  <si>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</si>
  <si>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</si>
  <si>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</si>
  <si>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</si>
  <si>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</si>
  <si>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</si>
  <si>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</si>
  <si>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</si>
  <si>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</si>
  <si>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</si>
  <si>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</si>
  <si>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</si>
  <si>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</si>
  <si>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</si>
  <si>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</si>
  <si>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</si>
  <si>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</si>
  <si>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</si>
  <si>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</si>
  <si>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</si>
  <si>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</si>
  <si>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</si>
  <si>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</si>
  <si>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</si>
  <si>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</si>
  <si>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</si>
  <si>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</si>
  <si>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</si>
  <si>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</si>
  <si>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</si>
  <si>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</si>
  <si>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</si>
  <si>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</si>
  <si>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</si>
  <si>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</si>
  <si>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</si>
  <si>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</si>
  <si>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</si>
  <si>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</si>
  <si>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</si>
  <si>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</si>
  <si>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</si>
  <si>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</si>
  <si>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</si>
  <si>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</si>
  <si>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</si>
  <si>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</si>
  <si>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</si>
  <si>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</si>
  <si>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</si>
  <si>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</si>
  <si>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</si>
  <si>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</si>
  <si>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</si>
  <si>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</si>
  <si>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</si>
  <si>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</si>
  <si>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</si>
  <si>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</si>
  <si>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</si>
  <si>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</si>
  <si>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</si>
  <si>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</si>
  <si>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</si>
  <si>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</si>
  <si>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</si>
  <si>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</si>
  <si>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</si>
  <si>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</si>
  <si>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</si>
  <si>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</si>
  <si>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</si>
  <si>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</si>
  <si>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</si>
  <si>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</si>
  <si>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</si>
  <si>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</si>
  <si>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</si>
  <si>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</si>
  <si>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</si>
  <si>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</si>
  <si>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</si>
  <si>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</si>
  <si>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</si>
  <si>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</si>
  <si>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</si>
  <si>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</si>
  <si>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</si>
  <si>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</si>
  <si>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</si>
  <si>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</si>
  <si>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</si>
  <si>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</si>
  <si>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</si>
  <si>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</si>
  <si>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</si>
  <si>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</si>
  <si>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</si>
  <si>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</si>
  <si>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</si>
  <si>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</si>
  <si>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</si>
  <si>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</si>
  <si>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</si>
  <si>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</si>
  <si>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</si>
  <si>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</si>
  <si>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</si>
  <si>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</si>
  <si>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</si>
  <si>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</si>
  <si>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</si>
  <si>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</si>
  <si>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</si>
  <si>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</si>
  <si>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</si>
  <si>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</si>
  <si>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</si>
  <si>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</si>
  <si>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</si>
  <si>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</si>
  <si>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</si>
  <si>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</si>
  <si>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</si>
  <si>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</si>
  <si>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</si>
  <si>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</si>
  <si>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</si>
  <si>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</si>
  <si>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</si>
  <si>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</si>
  <si>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</si>
  <si>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</si>
  <si>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</si>
  <si>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</si>
  <si>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</si>
  <si>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</si>
  <si>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</si>
  <si>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</si>
  <si>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</si>
  <si>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</si>
  <si>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</si>
  <si>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</si>
  <si>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</si>
  <si>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</si>
  <si>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</si>
  <si>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</si>
  <si>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</si>
  <si>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</si>
  <si>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</si>
  <si>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</si>
  <si>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</si>
  <si>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</si>
  <si>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</si>
  <si>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</si>
  <si>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</si>
  <si>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</si>
  <si>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</si>
  <si>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</si>
  <si>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</si>
  <si>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</si>
  <si>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</si>
  <si>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</si>
  <si>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</si>
  <si>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</si>
  <si>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</si>
  <si>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</si>
  <si>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</si>
  <si>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</si>
  <si>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</si>
  <si>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</si>
  <si>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</si>
  <si>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</si>
  <si>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</si>
  <si>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</si>
  <si>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</si>
  <si>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</si>
  <si>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</si>
  <si>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</si>
  <si>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</si>
  <si>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</si>
  <si>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</si>
  <si>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</si>
  <si>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</si>
  <si>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</si>
  <si>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</si>
  <si>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</si>
  <si>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</si>
  <si>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</si>
  <si>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</si>
  <si>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</si>
  <si>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</si>
  <si>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</si>
  <si>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Чернецька Н.С.</t>
  </si>
  <si>
    <t>М.М. Холєвка</t>
  </si>
  <si>
    <t>(04859) 2-12-74</t>
  </si>
  <si>
    <t xml:space="preserve">inbox@vmk.od.court.gov.ua 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</si>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</sst>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&amp;LF6F7AAB4&amp;C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72</v>
      </c>
      <c r="F6" s="90">
        <v>45</v>
      </c>
      <c r="G6" s="90">
        <v>4</v>
      </c>
      <c r="H6" s="90">
        <v>52</v>
      </c>
      <c r="I6" s="90" t="s">
        <v>172</v>
      </c>
      <c r="J6" s="90">
        <v>20</v>
      </c>
      <c r="K6" s="91">
        <v>2</v>
      </c>
      <c r="L6" s="101">
        <f>E6-F6</f>
        <v>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331</v>
      </c>
      <c r="F7" s="90">
        <v>331</v>
      </c>
      <c r="G7" s="90">
        <v>2</v>
      </c>
      <c r="H7" s="90">
        <v>331</v>
      </c>
      <c r="I7" s="90">
        <v>289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43</v>
      </c>
      <c r="F9" s="90">
        <v>40</v>
      </c>
      <c r="G9" s="90"/>
      <c r="H9" s="90">
        <v>37</v>
      </c>
      <c r="I9" s="90">
        <v>34</v>
      </c>
      <c r="J9" s="90">
        <v>6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447</v>
      </c>
      <c r="F15" s="104">
        <f>SUM(F6:F14)</f>
        <v>416</v>
      </c>
      <c r="G15" s="104">
        <f>SUM(G6:G14)</f>
        <v>6</v>
      </c>
      <c r="H15" s="104">
        <f>SUM(H6:H14)</f>
        <v>420</v>
      </c>
      <c r="I15" s="104">
        <f>SUM(I6:I14)</f>
        <v>323</v>
      </c>
      <c r="J15" s="104">
        <f>SUM(J6:J14)</f>
        <v>27</v>
      </c>
      <c r="K15" s="104">
        <f>SUM(K6:K14)</f>
        <v>2</v>
      </c>
      <c r="L15" s="101">
        <f>E15-F15</f>
        <v>31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12</v>
      </c>
      <c r="G16" s="92">
        <v>1</v>
      </c>
      <c r="H16" s="92">
        <v>12</v>
      </c>
      <c r="I16" s="92">
        <v>10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10</v>
      </c>
      <c r="F17" s="92">
        <v>10</v>
      </c>
      <c r="G17" s="92">
        <v>1</v>
      </c>
      <c r="H17" s="92">
        <v>10</v>
      </c>
      <c r="I17" s="92">
        <v>8</v>
      </c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13</v>
      </c>
      <c r="F24" s="91">
        <v>13</v>
      </c>
      <c r="G24" s="91">
        <v>1</v>
      </c>
      <c r="H24" s="91">
        <v>13</v>
      </c>
      <c r="I24" s="91">
        <v>9</v>
      </c>
      <c r="J24" s="91"/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46</v>
      </c>
      <c r="F25" s="91">
        <v>45</v>
      </c>
      <c r="G25" s="91"/>
      <c r="H25" s="91">
        <v>44</v>
      </c>
      <c r="I25" s="91">
        <v>37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319</v>
      </c>
      <c r="F27" s="91">
        <v>292</v>
      </c>
      <c r="G27" s="91">
        <v>3</v>
      </c>
      <c r="H27" s="91">
        <v>308</v>
      </c>
      <c r="I27" s="91">
        <v>262</v>
      </c>
      <c r="J27" s="91">
        <v>11</v>
      </c>
      <c r="K27" s="91"/>
      <c r="L27" s="101">
        <f>E27-F27</f>
        <v>27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380</v>
      </c>
      <c r="F28" s="91">
        <v>266</v>
      </c>
      <c r="G28" s="91">
        <v>6</v>
      </c>
      <c r="H28" s="91">
        <v>329</v>
      </c>
      <c r="I28" s="91">
        <v>271</v>
      </c>
      <c r="J28" s="91">
        <v>51</v>
      </c>
      <c r="K28" s="91">
        <v>8</v>
      </c>
      <c r="L28" s="101">
        <f>E28-F28</f>
        <v>114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46</v>
      </c>
      <c r="F29" s="91">
        <v>45</v>
      </c>
      <c r="G29" s="91">
        <v>1</v>
      </c>
      <c r="H29" s="91">
        <v>43</v>
      </c>
      <c r="I29" s="91">
        <v>29</v>
      </c>
      <c r="J29" s="91">
        <v>3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33</v>
      </c>
      <c r="F30" s="91">
        <v>29</v>
      </c>
      <c r="G30" s="91"/>
      <c r="H30" s="91">
        <v>28</v>
      </c>
      <c r="I30" s="91">
        <v>24</v>
      </c>
      <c r="J30" s="91">
        <v>5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</v>
      </c>
      <c r="F36" s="91">
        <v>12</v>
      </c>
      <c r="G36" s="91"/>
      <c r="H36" s="91">
        <v>11</v>
      </c>
      <c r="I36" s="91">
        <v>6</v>
      </c>
      <c r="J36" s="91">
        <v>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6</v>
      </c>
      <c r="G38" s="91"/>
      <c r="H38" s="91">
        <v>7</v>
      </c>
      <c r="I38" s="91">
        <v>5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555</v>
      </c>
      <c r="F40" s="91">
        <v>429</v>
      </c>
      <c r="G40" s="91">
        <v>7</v>
      </c>
      <c r="H40" s="91">
        <v>481</v>
      </c>
      <c r="I40" s="91">
        <v>344</v>
      </c>
      <c r="J40" s="91">
        <v>74</v>
      </c>
      <c r="K40" s="91">
        <v>8</v>
      </c>
      <c r="L40" s="101">
        <f>E40-F40</f>
        <v>126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546</v>
      </c>
      <c r="F41" s="91">
        <v>540</v>
      </c>
      <c r="G41" s="91">
        <v>1</v>
      </c>
      <c r="H41" s="91">
        <v>538</v>
      </c>
      <c r="I41" s="91" t="s">
        <v>172</v>
      </c>
      <c r="J41" s="91">
        <v>8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>
        <v>13</v>
      </c>
      <c r="G42" s="91">
        <v>1</v>
      </c>
      <c r="H42" s="91">
        <v>13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15</v>
      </c>
      <c r="F43" s="91">
        <v>15</v>
      </c>
      <c r="G43" s="91"/>
      <c r="H43" s="91">
        <v>15</v>
      </c>
      <c r="I43" s="91">
        <v>13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561</v>
      </c>
      <c r="F45" s="91">
        <f aca="true" t="shared" si="0" ref="F45:K45">F41+F43+F44</f>
        <v>555</v>
      </c>
      <c r="G45" s="91">
        <f t="shared" si="0"/>
        <v>1</v>
      </c>
      <c r="H45" s="91">
        <f t="shared" si="0"/>
        <v>553</v>
      </c>
      <c r="I45" s="91">
        <f>I43+I44</f>
        <v>13</v>
      </c>
      <c r="J45" s="91">
        <f t="shared" si="0"/>
        <v>8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1576</v>
      </c>
      <c r="F46" s="91">
        <f aca="true" t="shared" si="1" ref="F46:K46">F15+F24+F40+F45</f>
        <v>1413</v>
      </c>
      <c r="G46" s="91">
        <f t="shared" si="1"/>
        <v>15</v>
      </c>
      <c r="H46" s="91">
        <f t="shared" si="1"/>
        <v>1467</v>
      </c>
      <c r="I46" s="91">
        <f t="shared" si="1"/>
        <v>689</v>
      </c>
      <c r="J46" s="91">
        <f t="shared" si="1"/>
        <v>109</v>
      </c>
      <c r="K46" s="91">
        <f t="shared" si="1"/>
        <v>10</v>
      </c>
      <c r="L46" s="101">
        <f>E46-F46</f>
        <v>163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&amp;LF6F7AAB4&amp;CФорма № 1-мзс, Підрозділ: Великомихайлівський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&amp;LF6F7AAB4&amp;CФорма № 1-мзс, Підрозділ: Великомихайлівський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232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154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318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10527616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3078951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400</v>
      </c>
      <c r="F55" s="96">
        <v>18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13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306</v>
      </c>
      <c r="F57" s="96">
        <v>169</v>
      </c>
      <c r="G57" s="96">
        <v>5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553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655</v>
      </c>
      <c r="G62" s="118">
        <v>7086513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205</v>
      </c>
      <c r="G63" s="119">
        <v>6385270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450</v>
      </c>
      <c r="G64" s="119">
        <v>701243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284</v>
      </c>
      <c r="G65" s="120">
        <v>138125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&amp;LF6F7AAB4&amp;CФорма № 1-мзс, Підрозділ: Великомихайлівський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9.174311926605505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7.407407407407407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10.81081081081081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103.82165605095541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733.5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788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25</v>
      </c>
    </row>
    <row r="14" spans="1:4" ht="16.5" customHeight="1">
      <c r="A14" s="318" t="s">
        <v>107</v>
      </c>
      <c r="B14" s="318"/>
      <c r="C14" s="14">
        <v>12</v>
      </c>
      <c r="D14" s="94">
        <v>85</v>
      </c>
    </row>
    <row r="15" spans="1:4" ht="16.5" customHeight="1">
      <c r="A15" s="318" t="s">
        <v>111</v>
      </c>
      <c r="B15" s="318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&amp;LF6F7AAB4&amp;CФорма № 1-мзс, Підрозділ: Великомихайлівський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2020-01-27T09:14:14Z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F6F7AAB4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